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gcouncil-my.sharepoint.com/personal/sean_barrett_dumgal_gov_uk/Documents/CFO Role/FY 2627/Q1/IJB Report/"/>
    </mc:Choice>
  </mc:AlternateContent>
  <xr:revisionPtr revIDLastSave="108" documentId="8_{76A5C9A4-B6B9-47EC-A269-7E9B5B6BED16}" xr6:coauthVersionLast="47" xr6:coauthVersionMax="47" xr10:uidLastSave="{B04B6970-30DC-4457-9B24-A64CA3499426}"/>
  <bookViews>
    <workbookView xWindow="-110" yWindow="-110" windowWidth="19420" windowHeight="10300" xr2:uid="{D5CA8F28-0ED1-4AE9-B4AF-1AEA471F15F1}"/>
  </bookViews>
  <sheets>
    <sheet name="Sheet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C16" i="1"/>
  <c r="E15" i="1"/>
  <c r="E14" i="1"/>
  <c r="E10" i="1"/>
  <c r="E11" i="1"/>
  <c r="E12" i="1"/>
  <c r="E9" i="1"/>
  <c r="E7" i="1"/>
  <c r="E6" i="1"/>
  <c r="E23" i="1" l="1"/>
  <c r="D23" i="1"/>
  <c r="C23" i="1"/>
  <c r="B23" i="1"/>
  <c r="D13" i="1"/>
  <c r="C13" i="1"/>
  <c r="B13" i="1"/>
  <c r="B16" i="1" s="1"/>
  <c r="F8" i="1"/>
  <c r="E8" i="1"/>
  <c r="D8" i="1"/>
  <c r="C8" i="1"/>
  <c r="B8" i="1"/>
  <c r="D16" i="1" l="1"/>
  <c r="F23" i="1"/>
  <c r="E13" i="1"/>
  <c r="E16" i="1" s="1"/>
  <c r="F16" i="1" s="1"/>
  <c r="D24" i="1"/>
  <c r="B24" i="1"/>
</calcChain>
</file>

<file path=xl/sharedStrings.xml><?xml version="1.0" encoding="utf-8"?>
<sst xmlns="http://schemas.openxmlformats.org/spreadsheetml/2006/main" count="38" uniqueCount="30">
  <si>
    <t xml:space="preserve">Appendix 1 </t>
  </si>
  <si>
    <t xml:space="preserve">Annual </t>
  </si>
  <si>
    <t>Year-End</t>
  </si>
  <si>
    <t>Budget</t>
  </si>
  <si>
    <t>Actual</t>
  </si>
  <si>
    <t>Variance</t>
  </si>
  <si>
    <t xml:space="preserve">Forecast </t>
  </si>
  <si>
    <t>IJB Delegated Services</t>
  </si>
  <si>
    <t>£000</t>
  </si>
  <si>
    <t>NHS</t>
  </si>
  <si>
    <t>Recurring Deficit</t>
  </si>
  <si>
    <t>Non Recurring Adjustments</t>
  </si>
  <si>
    <t>Centrally Held Deficit</t>
  </si>
  <si>
    <t>Mental Health Directorate</t>
  </si>
  <si>
    <t>Community Health</t>
  </si>
  <si>
    <t>Primary Care Services</t>
  </si>
  <si>
    <t>Strategic Services</t>
  </si>
  <si>
    <t>NHS Directorates</t>
  </si>
  <si>
    <t>Financial Plan</t>
  </si>
  <si>
    <t>Delegated NHS Total</t>
  </si>
  <si>
    <t>Social Work Services</t>
  </si>
  <si>
    <t>Central Services</t>
  </si>
  <si>
    <t>Older People Services</t>
  </si>
  <si>
    <t>Physical Disability Services</t>
  </si>
  <si>
    <t>Learning Disability Services</t>
  </si>
  <si>
    <t>Mental Health Services</t>
  </si>
  <si>
    <t>Total IJB Position</t>
  </si>
  <si>
    <t>Q1 Monitoring - 2026/27</t>
  </si>
  <si>
    <t>Acute Set-Aside</t>
  </si>
  <si>
    <t>3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</si>
</sst>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 &quot;* #,##0&quot; &quot;;&quot;-&quot;* #,##0&quot; &quot;;&quot; &quot;* &quot;-&quot;#&quot; &quot;;&quot; &quot;@&quot; &quot;"/>
    <numFmt numFmtId="165" formatCode="&quot; &quot;* #,##0&quot; &quot;;&quot; &quot;* &quot;(&quot;#,##0&quot;)&quot;;&quot; &quot;* &quot;-&quot;#&quot; &quot;;&quot; &quot;@&quot; &quot;"/>
    <numFmt numFmtId="166" formatCode="[$£-809]#,##0;[Red]&quot;-&quot;[$£-809]#,##0"/>
    <numFmt numFmtId="167" formatCode="&quot; &quot;* #,##0.00&quot; &quot;;&quot;-&quot;* #,##0.00&quot; &quot;;&quot; &quot;* &quot;-&quot;#&quot; &quot;;&quot; &quot;@&quot; &quot;"/>
    <numFmt numFmtId="168" formatCode="&quot; &quot;* #,##0.00&quot; &quot;;&quot; &quot;* &quot;(&quot;#,##0.00&quot;)&quot;;&quot; &quot;* &quot;-&quot;#&quot; &quot;;&quot; &quot;@&quot; &quot;"/>
  </numFmts>
  <fonts count="3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AE9F8"/>
        <bgColor rgb="FFDAE9F8"/>
      </patternFill>
    </fill>
    <fill>
      <patternFill patternType="solid">
        <fgColor rgb="FFA6C9EC"/>
        <bgColor rgb="FFA6C9EC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>
      <alignment horizontal="center"/>
    </xf>
    <xf numFmtId="0" fontId="2" fillId="2" borderId="5" xfId="0" applyFont="1" applyFill="1" applyBorder="1"/>
    <xf numFmtId="166" fontId="0" fillId="2" borderId="6" xfId="0" applyNumberForma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2" borderId="12" xfId="0" applyFill="1" applyBorder="1"/>
    <xf numFmtId="0" fontId="0" fillId="2" borderId="13" xfId="0" applyFill="1" applyBorder="1"/>
    <xf numFmtId="0" fontId="0" fillId="0" borderId="13" xfId="0" applyFill="1" applyBorder="1"/>
    <xf numFmtId="0" fontId="0" fillId="0" borderId="13" xfId="0" applyBorder="1"/>
    <xf numFmtId="0" fontId="2" fillId="2" borderId="13" xfId="0" applyFont="1" applyFill="1" applyBorder="1"/>
    <xf numFmtId="0" fontId="0" fillId="0" borderId="14" xfId="0" applyBorder="1"/>
    <xf numFmtId="0" fontId="2" fillId="3" borderId="15" xfId="0" applyFont="1" applyFill="1" applyBorder="1"/>
    <xf numFmtId="165" fontId="0" fillId="0" borderId="10" xfId="2" applyNumberFormat="1" applyFon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165" fontId="0" fillId="2" borderId="14" xfId="0" applyNumberFormat="1" applyFill="1" applyBorder="1" applyAlignment="1">
      <alignment horizontal="right"/>
    </xf>
    <xf numFmtId="164" fontId="1" fillId="0" borderId="11" xfId="1" applyNumberFormat="1" applyBorder="1" applyAlignment="1">
      <alignment horizontal="right"/>
    </xf>
    <xf numFmtId="164" fontId="0" fillId="2" borderId="13" xfId="0" applyNumberFormat="1" applyFill="1" applyBorder="1" applyAlignment="1">
      <alignment horizontal="right"/>
    </xf>
    <xf numFmtId="164" fontId="0" fillId="0" borderId="13" xfId="0" applyNumberFormat="1" applyFill="1" applyBorder="1" applyAlignment="1">
      <alignment horizontal="right"/>
    </xf>
    <xf numFmtId="164" fontId="1" fillId="0" borderId="13" xfId="1" applyNumberFormat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0" fontId="0" fillId="2" borderId="13" xfId="0" applyFill="1" applyBorder="1" applyAlignment="1">
      <alignment horizontal="right"/>
    </xf>
    <xf numFmtId="164" fontId="1" fillId="0" borderId="16" xfId="1" applyNumberFormat="1" applyBorder="1" applyAlignment="1">
      <alignment horizontal="right"/>
    </xf>
    <xf numFmtId="164" fontId="1" fillId="0" borderId="14" xfId="1" applyNumberFormat="1" applyBorder="1" applyAlignment="1">
      <alignment horizontal="right"/>
    </xf>
    <xf numFmtId="165" fontId="2" fillId="3" borderId="15" xfId="0" applyNumberFormat="1" applyFont="1" applyFill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165" fontId="0" fillId="0" borderId="17" xfId="2" applyNumberFormat="1" applyFont="1" applyBorder="1" applyAlignment="1">
      <alignment horizontal="right"/>
    </xf>
    <xf numFmtId="165" fontId="0" fillId="0" borderId="11" xfId="2" applyNumberFormat="1" applyFont="1" applyBorder="1" applyAlignment="1">
      <alignment horizontal="right"/>
    </xf>
    <xf numFmtId="165" fontId="0" fillId="2" borderId="13" xfId="2" applyNumberFormat="1" applyFont="1" applyFill="1" applyBorder="1" applyAlignment="1">
      <alignment horizontal="right"/>
    </xf>
    <xf numFmtId="165" fontId="0" fillId="0" borderId="13" xfId="2" applyNumberFormat="1" applyFont="1" applyFill="1" applyBorder="1" applyAlignment="1">
      <alignment horizontal="right"/>
    </xf>
    <xf numFmtId="165" fontId="0" fillId="0" borderId="16" xfId="2" applyNumberFormat="1" applyFont="1" applyBorder="1" applyAlignment="1">
      <alignment horizontal="right"/>
    </xf>
    <xf numFmtId="165" fontId="0" fillId="0" borderId="14" xfId="2" applyNumberFormat="1" applyFont="1" applyBorder="1" applyAlignment="1">
      <alignment horizontal="right"/>
    </xf>
    <xf numFmtId="0" fontId="2" fillId="3" borderId="15" xfId="0" applyFont="1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13" xfId="0" applyBorder="1" applyAlignment="1">
      <alignment horizontal="right"/>
    </xf>
    <xf numFmtId="0" fontId="2" fillId="2" borderId="2" xfId="0" applyFont="1" applyFill="1" applyBorder="1"/>
    <xf numFmtId="0" fontId="2" fillId="2" borderId="7" xfId="0" applyFont="1" applyFill="1" applyBorder="1"/>
  </cellXfs>
  <cellStyles count="3">
    <cellStyle name="Comma" xfId="1" builtinId="3" customBuiltin="1"/>
    <cellStyle name="Comma_Budget2000-01" xfId="2" xr:uid="{5B141329-9AF5-4AE5-979A-056768DBC499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12F35-83CB-45C5-B419-EDDB4C6641E3}">
  <sheetPr>
    <pageSetUpPr fitToPage="1"/>
  </sheetPr>
  <dimension ref="A1:F24"/>
  <sheetViews>
    <sheetView tabSelected="1" topLeftCell="A10" workbookViewId="0">
      <selection activeCell="A23" sqref="A23"/>
    </sheetView>
  </sheetViews>
  <sheetFormatPr defaultRowHeight="14.5" x14ac:dyDescent="0.35"/>
  <cols>
    <col min="1" max="1" width="38.81640625" customWidth="1"/>
    <col min="2" max="2" width="11.36328125" customWidth="1"/>
    <col min="3" max="3" width="10.26953125" customWidth="1"/>
    <col min="4" max="4" width="11.26953125" customWidth="1"/>
    <col min="5" max="5" width="10.26953125" customWidth="1"/>
    <col min="6" max="6" width="11.26953125" customWidth="1"/>
    <col min="7" max="7" width="8.7265625" customWidth="1"/>
  </cols>
  <sheetData>
    <row r="1" spans="1:6" ht="15" thickBot="1" x14ac:dyDescent="0.4">
      <c r="A1" s="1" t="s">
        <v>0</v>
      </c>
    </row>
    <row r="2" spans="1:6" x14ac:dyDescent="0.35">
      <c r="A2" s="46" t="s">
        <v>27</v>
      </c>
      <c r="B2" s="4" t="s">
        <v>1</v>
      </c>
      <c r="C2" s="4" t="s">
        <v>29</v>
      </c>
      <c r="D2" s="4" t="s">
        <v>29</v>
      </c>
      <c r="E2" s="4" t="s">
        <v>29</v>
      </c>
      <c r="F2" s="5" t="s">
        <v>2</v>
      </c>
    </row>
    <row r="3" spans="1:6" x14ac:dyDescent="0.35">
      <c r="A3" s="6"/>
      <c r="B3" s="2" t="s">
        <v>3</v>
      </c>
      <c r="C3" s="2" t="s">
        <v>3</v>
      </c>
      <c r="D3" s="2" t="s">
        <v>4</v>
      </c>
      <c r="E3" s="2" t="s">
        <v>5</v>
      </c>
      <c r="F3" s="7" t="s">
        <v>6</v>
      </c>
    </row>
    <row r="4" spans="1:6" x14ac:dyDescent="0.35">
      <c r="A4" s="8" t="s">
        <v>7</v>
      </c>
      <c r="B4" s="3" t="s">
        <v>8</v>
      </c>
      <c r="C4" s="3" t="s">
        <v>8</v>
      </c>
      <c r="D4" s="3" t="s">
        <v>8</v>
      </c>
      <c r="E4" s="3" t="s">
        <v>8</v>
      </c>
      <c r="F4" s="9" t="s">
        <v>8</v>
      </c>
    </row>
    <row r="5" spans="1:6" ht="15" thickBot="1" x14ac:dyDescent="0.4">
      <c r="A5" s="47" t="s">
        <v>9</v>
      </c>
      <c r="B5" s="10"/>
      <c r="C5" s="10"/>
      <c r="D5" s="10"/>
      <c r="E5" s="10"/>
      <c r="F5" s="11"/>
    </row>
    <row r="6" spans="1:6" x14ac:dyDescent="0.35">
      <c r="A6" s="12" t="s">
        <v>10</v>
      </c>
      <c r="B6" s="21">
        <v>-8207</v>
      </c>
      <c r="C6" s="21">
        <v>-2052</v>
      </c>
      <c r="D6" s="21">
        <v>0</v>
      </c>
      <c r="E6" s="21">
        <f>C6-D6</f>
        <v>-2052</v>
      </c>
      <c r="F6" s="21"/>
    </row>
    <row r="7" spans="1:6" x14ac:dyDescent="0.35">
      <c r="A7" s="13" t="s">
        <v>11</v>
      </c>
      <c r="B7" s="22">
        <v>1651</v>
      </c>
      <c r="C7" s="22">
        <v>413</v>
      </c>
      <c r="D7" s="36">
        <v>0</v>
      </c>
      <c r="E7" s="37">
        <f>C7-D7</f>
        <v>413</v>
      </c>
      <c r="F7" s="22"/>
    </row>
    <row r="8" spans="1:6" ht="15" thickBot="1" x14ac:dyDescent="0.4">
      <c r="A8" s="14" t="s">
        <v>12</v>
      </c>
      <c r="B8" s="23">
        <f>SUM(B6:B7)</f>
        <v>-6556</v>
      </c>
      <c r="C8" s="23">
        <f>SUM(C6:C7)</f>
        <v>-1639</v>
      </c>
      <c r="D8" s="23">
        <f>SUM(D6:D7)</f>
        <v>0</v>
      </c>
      <c r="E8" s="23">
        <f>SUM(E6:E7)</f>
        <v>-1639</v>
      </c>
      <c r="F8" s="23">
        <f>SUM(F6:F7)</f>
        <v>0</v>
      </c>
    </row>
    <row r="9" spans="1:6" x14ac:dyDescent="0.35">
      <c r="A9" s="13" t="s">
        <v>14</v>
      </c>
      <c r="B9" s="24">
        <v>80787</v>
      </c>
      <c r="C9" s="24">
        <v>20140</v>
      </c>
      <c r="D9" s="24">
        <v>21329</v>
      </c>
      <c r="E9" s="38">
        <f>C9-D9</f>
        <v>-1189</v>
      </c>
      <c r="F9" s="36"/>
    </row>
    <row r="10" spans="1:6" x14ac:dyDescent="0.35">
      <c r="A10" s="13" t="s">
        <v>15</v>
      </c>
      <c r="B10" s="24">
        <v>64808</v>
      </c>
      <c r="C10" s="24">
        <v>16662</v>
      </c>
      <c r="D10" s="24">
        <v>16456</v>
      </c>
      <c r="E10" s="38">
        <f t="shared" ref="E10:E12" si="0">C10-D10</f>
        <v>206</v>
      </c>
      <c r="F10" s="36"/>
    </row>
    <row r="11" spans="1:6" x14ac:dyDescent="0.35">
      <c r="A11" s="13" t="s">
        <v>13</v>
      </c>
      <c r="B11" s="24">
        <v>39397</v>
      </c>
      <c r="C11" s="24">
        <v>9819</v>
      </c>
      <c r="D11" s="24">
        <v>9594</v>
      </c>
      <c r="E11" s="38">
        <f t="shared" si="0"/>
        <v>225</v>
      </c>
      <c r="F11" s="36"/>
    </row>
    <row r="12" spans="1:6" ht="15" thickBot="1" x14ac:dyDescent="0.4">
      <c r="A12" s="13" t="s">
        <v>16</v>
      </c>
      <c r="B12" s="24">
        <v>12958</v>
      </c>
      <c r="C12" s="24">
        <v>-4085</v>
      </c>
      <c r="D12" s="24">
        <v>-4078</v>
      </c>
      <c r="E12" s="38">
        <f t="shared" si="0"/>
        <v>-7</v>
      </c>
      <c r="F12" s="36"/>
    </row>
    <row r="13" spans="1:6" ht="15" thickBot="1" x14ac:dyDescent="0.4">
      <c r="A13" s="15" t="s">
        <v>17</v>
      </c>
      <c r="B13" s="25">
        <f>SUM(B9:B12)</f>
        <v>197950</v>
      </c>
      <c r="C13" s="25">
        <f>SUM(C9:C12)</f>
        <v>42536</v>
      </c>
      <c r="D13" s="25">
        <f>SUM(D9:D12)</f>
        <v>43301</v>
      </c>
      <c r="E13" s="39">
        <f>SUM(E9:E12)</f>
        <v>-765</v>
      </c>
      <c r="F13" s="29"/>
    </row>
    <row r="14" spans="1:6" ht="15" thickBot="1" x14ac:dyDescent="0.4">
      <c r="A14" s="16" t="s">
        <v>28</v>
      </c>
      <c r="B14" s="26">
        <v>28519</v>
      </c>
      <c r="C14" s="26">
        <v>7580</v>
      </c>
      <c r="D14" s="26">
        <v>7939</v>
      </c>
      <c r="E14" s="40">
        <f>C14-D14</f>
        <v>-359</v>
      </c>
      <c r="F14" s="44"/>
    </row>
    <row r="15" spans="1:6" ht="15" thickBot="1" x14ac:dyDescent="0.4">
      <c r="A15" s="17" t="s">
        <v>18</v>
      </c>
      <c r="B15" s="27">
        <v>7949</v>
      </c>
      <c r="C15" s="27">
        <v>0</v>
      </c>
      <c r="D15" s="27"/>
      <c r="E15" s="27">
        <f>C15-D15</f>
        <v>0</v>
      </c>
      <c r="F15" s="45"/>
    </row>
    <row r="16" spans="1:6" ht="15" thickBot="1" x14ac:dyDescent="0.4">
      <c r="A16" s="18" t="s">
        <v>19</v>
      </c>
      <c r="B16" s="28">
        <f>B8+B13+B14+B15</f>
        <v>227862</v>
      </c>
      <c r="C16" s="28">
        <f>C8+C13+C14+C15-1</f>
        <v>48476</v>
      </c>
      <c r="D16" s="28">
        <f t="shared" ref="D16:E16" si="1">D8+D13+D14+D15</f>
        <v>51240</v>
      </c>
      <c r="E16" s="28">
        <f t="shared" si="1"/>
        <v>-2763</v>
      </c>
      <c r="F16" s="28">
        <f>E16*4</f>
        <v>-11052</v>
      </c>
    </row>
    <row r="17" spans="1:6" ht="15" thickBot="1" x14ac:dyDescent="0.4">
      <c r="A17" s="18" t="s">
        <v>20</v>
      </c>
      <c r="B17" s="29"/>
      <c r="C17" s="29"/>
      <c r="D17" s="29"/>
      <c r="E17" s="29"/>
      <c r="F17" s="29"/>
    </row>
    <row r="18" spans="1:6" x14ac:dyDescent="0.35">
      <c r="A18" s="13" t="s">
        <v>21</v>
      </c>
      <c r="B18" s="30">
        <v>32097</v>
      </c>
      <c r="C18" s="33"/>
      <c r="D18" s="33">
        <v>7306</v>
      </c>
      <c r="E18" s="41"/>
      <c r="F18" s="41">
        <v>2070</v>
      </c>
    </row>
    <row r="19" spans="1:6" x14ac:dyDescent="0.35">
      <c r="A19" s="13" t="s">
        <v>22</v>
      </c>
      <c r="B19" s="24">
        <v>46197</v>
      </c>
      <c r="C19" s="34"/>
      <c r="D19" s="34">
        <v>14057</v>
      </c>
      <c r="E19" s="38"/>
      <c r="F19" s="38">
        <v>493</v>
      </c>
    </row>
    <row r="20" spans="1:6" x14ac:dyDescent="0.35">
      <c r="A20" s="13" t="s">
        <v>23</v>
      </c>
      <c r="B20" s="24">
        <v>9408</v>
      </c>
      <c r="C20" s="34"/>
      <c r="D20" s="34">
        <v>2918</v>
      </c>
      <c r="E20" s="38"/>
      <c r="F20" s="38">
        <v>-2074</v>
      </c>
    </row>
    <row r="21" spans="1:6" x14ac:dyDescent="0.35">
      <c r="A21" s="13" t="s">
        <v>24</v>
      </c>
      <c r="B21" s="24">
        <v>33066</v>
      </c>
      <c r="C21" s="34"/>
      <c r="D21" s="34">
        <v>7918</v>
      </c>
      <c r="E21" s="38"/>
      <c r="F21" s="38">
        <v>-4853</v>
      </c>
    </row>
    <row r="22" spans="1:6" ht="15" thickBot="1" x14ac:dyDescent="0.4">
      <c r="A22" s="19" t="s">
        <v>25</v>
      </c>
      <c r="B22" s="31">
        <v>3591</v>
      </c>
      <c r="C22" s="35"/>
      <c r="D22" s="35">
        <v>1471</v>
      </c>
      <c r="E22" s="42"/>
      <c r="F22" s="42">
        <v>-1297</v>
      </c>
    </row>
    <row r="23" spans="1:6" ht="15" thickBot="1" x14ac:dyDescent="0.4">
      <c r="A23" s="18" t="s">
        <v>20</v>
      </c>
      <c r="B23" s="25">
        <f>SUM(B18:B22)</f>
        <v>124359</v>
      </c>
      <c r="C23" s="25">
        <f>SUM(C18:C22)</f>
        <v>0</v>
      </c>
      <c r="D23" s="25">
        <f>SUM(D18:D22)</f>
        <v>33670</v>
      </c>
      <c r="E23" s="25">
        <f>SUM(E18:E22)</f>
        <v>0</v>
      </c>
      <c r="F23" s="39">
        <f>SUM(F18:F22)</f>
        <v>-5661</v>
      </c>
    </row>
    <row r="24" spans="1:6" ht="15" thickBot="1" x14ac:dyDescent="0.4">
      <c r="A24" s="20" t="s">
        <v>26</v>
      </c>
      <c r="B24" s="32">
        <f>B16+B23</f>
        <v>352221</v>
      </c>
      <c r="C24" s="32"/>
      <c r="D24" s="32">
        <f>D16+D23</f>
        <v>84910</v>
      </c>
      <c r="E24" s="43"/>
      <c r="F24" s="32">
        <f>F16+F23</f>
        <v>-16713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&amp;C&amp;"Aptos"&amp;10&amp;KA80000 OFFICIAL-SENSITIVE&amp;1#_x000D_</oddHeader>
    <oddFooter>&amp;C_x000D_&amp;1#&amp;"Aptos"&amp;10&amp;KA80000 OFFICIAL-SENSITIVE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Barrett, Sean</dc:creator>
  <cp:lastModifiedBy>Barrett, Sean</cp:lastModifiedBy>
  <cp:lastPrinted>2026-08-21T14:47:58Z</cp:lastPrinted>
  <dcterms:created xsi:type="dcterms:W3CDTF">2026-02-11T10:48:22Z</dcterms:created>
  <dcterms:modified xsi:type="dcterms:W3CDTF">2026-08-21T14:59:51Z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10e6fb8-ccde-4e4e-8ab3-a15f1c5abd31_Enabled">
    <vt:lpwstr>true</vt:lpwstr>
  </property>
  <property fmtid="{D5CDD505-2E9C-101B-9397-08002B2CF9AE}" pid="3" name="MSIP_Label_610e6fb8-ccde-4e4e-8ab3-a15f1c5abd31_SetDate">
    <vt:lpwstr>2026-08-18T09:52:29Z</vt:lpwstr>
  </property>
  <property fmtid="{D5CDD505-2E9C-101B-9397-08002B2CF9AE}" pid="4" name="MSIP_Label_610e6fb8-ccde-4e4e-8ab3-a15f1c5abd31_Method">
    <vt:lpwstr>Privileged</vt:lpwstr>
  </property>
  <property fmtid="{D5CDD505-2E9C-101B-9397-08002B2CF9AE}" pid="5" name="MSIP_Label_610e6fb8-ccde-4e4e-8ab3-a15f1c5abd31_Name">
    <vt:lpwstr>610e6fb8-ccde-4e4e-8ab3-a15f1c5abd31</vt:lpwstr>
  </property>
  <property fmtid="{D5CDD505-2E9C-101B-9397-08002B2CF9AE}" pid="6" name="MSIP_Label_610e6fb8-ccde-4e4e-8ab3-a15f1c5abd31_SiteId">
    <vt:lpwstr>bd2e1df6-8d5a-4867-a647-487c2a7402de</vt:lpwstr>
  </property>
  <property fmtid="{D5CDD505-2E9C-101B-9397-08002B2CF9AE}" pid="7" name="MSIP_Label_610e6fb8-ccde-4e4e-8ab3-a15f1c5abd31_ActionId">
    <vt:lpwstr>27a9acaa-4a1e-416d-9b2b-c44a8abed024</vt:lpwstr>
  </property>
  <property fmtid="{D5CDD505-2E9C-101B-9397-08002B2CF9AE}" pid="8" name="MSIP_Label_610e6fb8-ccde-4e4e-8ab3-a15f1c5abd31_ContentBits">
    <vt:lpwstr>3</vt:lpwstr>
  </property>
  <property fmtid="{D5CDD505-2E9C-101B-9397-08002B2CF9AE}" pid="9" name="MSIP_Label_610e6fb8-ccde-4e4e-8ab3-a15f1c5abd31_Tag">
    <vt:lpwstr>10, 0, 1, 1</vt:lpwstr>
  </property>
</Properties>
</file>